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Pc\Desktop\الترقيات\تحديث الموقع\"/>
    </mc:Choice>
  </mc:AlternateContent>
  <bookViews>
    <workbookView xWindow="0" yWindow="0" windowWidth="16392" windowHeight="5592"/>
  </bookViews>
  <sheets>
    <sheet name="الجدول رقم 1" sheetId="1" r:id="rId1"/>
    <sheet name="الجدول رقم 2" sheetId="2" r:id="rId2"/>
  </sheets>
  <calcPr calcId="162913"/>
</workbook>
</file>

<file path=xl/calcChain.xml><?xml version="1.0" encoding="utf-8"?>
<calcChain xmlns="http://schemas.openxmlformats.org/spreadsheetml/2006/main">
  <c r="G41" i="2" l="1"/>
  <c r="G40" i="2"/>
  <c r="G39" i="2"/>
  <c r="G35" i="2"/>
  <c r="G34" i="2"/>
  <c r="G33" i="2"/>
  <c r="G31" i="2"/>
  <c r="G30" i="2"/>
  <c r="G20" i="2"/>
  <c r="G21" i="2"/>
  <c r="G22" i="2"/>
  <c r="G19" i="2"/>
  <c r="G18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2" i="2"/>
  <c r="G46" i="2" l="1"/>
  <c r="G45" i="2"/>
  <c r="G44" i="2"/>
  <c r="G43" i="2"/>
  <c r="G42" i="2"/>
  <c r="G38" i="2"/>
  <c r="G36" i="2"/>
  <c r="G37" i="2"/>
  <c r="G32" i="2"/>
  <c r="G29" i="2"/>
  <c r="G28" i="2"/>
  <c r="G24" i="2"/>
  <c r="G23" i="2"/>
  <c r="G25" i="2"/>
  <c r="G26" i="2"/>
  <c r="G27" i="2"/>
  <c r="C47" i="2" l="1"/>
  <c r="H10" i="1"/>
  <c r="H5" i="1"/>
  <c r="H13" i="1" l="1"/>
  <c r="H12" i="1"/>
  <c r="H11" i="1"/>
  <c r="I11" i="1" s="1"/>
  <c r="I12" i="1" s="1"/>
  <c r="H9" i="1"/>
  <c r="H8" i="1"/>
  <c r="I8" i="1" s="1"/>
  <c r="I13" i="1" l="1"/>
  <c r="I9" i="1"/>
  <c r="I10" i="1" s="1"/>
  <c r="H6" i="1"/>
  <c r="H7" i="1"/>
  <c r="I5" i="1"/>
  <c r="I6" i="1" l="1"/>
  <c r="I7" i="1" s="1"/>
</calcChain>
</file>

<file path=xl/sharedStrings.xml><?xml version="1.0" encoding="utf-8"?>
<sst xmlns="http://schemas.openxmlformats.org/spreadsheetml/2006/main" count="154" uniqueCount="103">
  <si>
    <t>الترقية الى</t>
  </si>
  <si>
    <t>مدرس</t>
  </si>
  <si>
    <t>الباحث الثاني</t>
  </si>
  <si>
    <t>الباحث الثالث</t>
  </si>
  <si>
    <t>الباحث الاول او منفرد</t>
  </si>
  <si>
    <t>نوع البحث</t>
  </si>
  <si>
    <t>اعداد البحوث حسب تسلسل الباحث</t>
  </si>
  <si>
    <t>محلي او عربي</t>
  </si>
  <si>
    <t>عالمي معامل تاثير (Thomson-Scopus,Science-Nature</t>
  </si>
  <si>
    <t>الدرجة</t>
  </si>
  <si>
    <t>الدرجة المطلوبة للترقية</t>
  </si>
  <si>
    <t>الدرجة المتبقية</t>
  </si>
  <si>
    <t>درجة البحث الواحد</t>
  </si>
  <si>
    <t xml:space="preserve">عالمي عدا ما ورد اعلاه </t>
  </si>
  <si>
    <t>احتساب نقاط البحوث لاغراض الترقية حسب التعليمات الجديدة</t>
  </si>
  <si>
    <t>ا.م.د. سعد محمد صالح</t>
  </si>
  <si>
    <t>كلية الهندسة/ جامعة ديالى</t>
  </si>
  <si>
    <t>تصنيف البحث</t>
  </si>
  <si>
    <t>اعداد</t>
  </si>
  <si>
    <t>قسم الهندسة الالكترونية</t>
  </si>
  <si>
    <t>الدرجة المعطاة</t>
  </si>
  <si>
    <t>استاذ مساعد</t>
  </si>
  <si>
    <t>الاستاذ</t>
  </si>
  <si>
    <t>الجدول : 1</t>
  </si>
  <si>
    <t>الجدول رقم -1 ( ادخل اعداد البحوث فقط)</t>
  </si>
  <si>
    <t>نوع النشاط</t>
  </si>
  <si>
    <t>التفاصيل</t>
  </si>
  <si>
    <t>النقاط</t>
  </si>
  <si>
    <t>النقاط المعطاة</t>
  </si>
  <si>
    <t>كتاب مؤلف او مترجم باستثناء صفحات الفهارس والفواصل والعناوين وعلى ان يكون حاصل على الرقم الدولي المعياري للكتب (ISBN)</t>
  </si>
  <si>
    <t>(مسجل في الخطة العلمية للقسم العلمي ومثبت في قواعد البيانات)</t>
  </si>
  <si>
    <t>منفرد</t>
  </si>
  <si>
    <t>اقل من 100 صفحة</t>
  </si>
  <si>
    <t>واحد فقط</t>
  </si>
  <si>
    <t>100-200 صفحة</t>
  </si>
  <si>
    <t>200-300 صفحة</t>
  </si>
  <si>
    <t>300 صفحة فما فوق</t>
  </si>
  <si>
    <t>مشترك مع مؤلف اخر</t>
  </si>
  <si>
    <t>مشترك مع مؤلفين</t>
  </si>
  <si>
    <t>بحث منشور في مؤتمر علمي</t>
  </si>
  <si>
    <t>داخل العراق</t>
  </si>
  <si>
    <t>خارج العراق</t>
  </si>
  <si>
    <t>دراسة علمية تعالج مشكلة في المجتمع العراقي</t>
  </si>
  <si>
    <t>(تكون مقدمة الى جهة رسمية ومصادق عليها من الجهة اعلاه وتعالج مشكلة واقعية في المجتمع)</t>
  </si>
  <si>
    <t>في التخصص</t>
  </si>
  <si>
    <t>خارج التخصص</t>
  </si>
  <si>
    <t>مقال مراجعة الموضوع (Subject Review)</t>
  </si>
  <si>
    <t>5 نقاط لكل مقال</t>
  </si>
  <si>
    <t>(لا تزيد عن 10 نقاط)</t>
  </si>
  <si>
    <t>براءة اختراع</t>
  </si>
  <si>
    <t>(مصادق عليها من الجهات الرسمية)</t>
  </si>
  <si>
    <t>دولية</t>
  </si>
  <si>
    <t>-</t>
  </si>
  <si>
    <t>محلية</t>
  </si>
  <si>
    <t>اوسمة علمية دولية</t>
  </si>
  <si>
    <t>(لجميع الاوسمة الحاصل عليها)</t>
  </si>
  <si>
    <r>
      <t>تقييم البحوث العلمية او مراجعة كتاب (</t>
    </r>
    <r>
      <rPr>
        <b/>
        <sz val="11"/>
        <color theme="1"/>
        <rFont val="Arial"/>
        <family val="2"/>
        <scheme val="minor"/>
      </rPr>
      <t>Book Review</t>
    </r>
    <r>
      <rPr>
        <b/>
        <sz val="11"/>
        <color theme="1"/>
        <rFont val="Arial"/>
        <family val="2"/>
      </rPr>
      <t>)</t>
    </r>
  </si>
  <si>
    <r>
      <t>( تقييم الرسائل والاطاريح يعتبر تقييم بحث </t>
    </r>
    <r>
      <rPr>
        <b/>
        <sz val="11"/>
        <color theme="1"/>
        <rFont val="Arial"/>
        <family val="2"/>
      </rPr>
      <t>)</t>
    </r>
  </si>
  <si>
    <t xml:space="preserve">داخل العراق نقطة عن كل بحث او مراجعة كتاب </t>
  </si>
  <si>
    <t>لاتزيد عن 5</t>
  </si>
  <si>
    <t>خارج العراق نقطتين عن كل بحث او مراجعة كتاب</t>
  </si>
  <si>
    <t>لاتزيد عن 6</t>
  </si>
  <si>
    <t>معدل تقييم الاداء</t>
  </si>
  <si>
    <t>70-79</t>
  </si>
  <si>
    <t>80-89</t>
  </si>
  <si>
    <t>90-99</t>
  </si>
  <si>
    <t>العدد المسموح</t>
  </si>
  <si>
    <t>العدد الحالي</t>
  </si>
  <si>
    <t>المشاركة في اللجان الامتحانية</t>
  </si>
  <si>
    <t>نقطتين عن كل لجنة</t>
  </si>
  <si>
    <t>لاتزيد عن 10</t>
  </si>
  <si>
    <t>المشاركة كمحاظر في دورات تدريبية او في التعليم المستمر</t>
  </si>
  <si>
    <t>نقطتين عن كل دورة</t>
  </si>
  <si>
    <t>العمل في المستشفيات التعليمية</t>
  </si>
  <si>
    <t>رئيس (مدير) تحرير مجلة علمية</t>
  </si>
  <si>
    <t>عضو في هيئة تحرير المجلة</t>
  </si>
  <si>
    <t>مسؤول الوحدة الادارية لضمان الجودة</t>
  </si>
  <si>
    <t>المشاركة في استحداث الاقسام العلمية</t>
  </si>
  <si>
    <t>نقطتين عن كل استحداث</t>
  </si>
  <si>
    <t>المشاركة في الاشراف التربوي</t>
  </si>
  <si>
    <t>نقطة عن كل تكليف</t>
  </si>
  <si>
    <t>المشاركة في الاشراف على طلبة الماجستير والدكتوراة خارج العراق</t>
  </si>
  <si>
    <t>ماجستير</t>
  </si>
  <si>
    <t>5 للطالب الواحد</t>
  </si>
  <si>
    <t>10 لطالبين فاكثر</t>
  </si>
  <si>
    <t>دكتوراة</t>
  </si>
  <si>
    <t>10 للطالب الواحد</t>
  </si>
  <si>
    <t>20 لطالبين فاكثر</t>
  </si>
  <si>
    <t>المشاركة في النشاطات اللاصفية للطلبة (اشراف على ابتكار او تصنيع اشراف على عمل تطوعي طلابي اشراف على مهرجان ثقافي)</t>
  </si>
  <si>
    <t>نقطتين عن كل مشاركة</t>
  </si>
  <si>
    <t>لاتزيد عن 10 نقاط</t>
  </si>
  <si>
    <t>المشاركة في المؤتمرات كعضو في لجنة تحضيرية او لجنة علمية او لجنة استقبال</t>
  </si>
  <si>
    <t>الاشراف على الاقسام الداخلية</t>
  </si>
  <si>
    <t>5 نقاط عن كل عام تكليف</t>
  </si>
  <si>
    <t>المشاركة في اللجان الوزارية</t>
  </si>
  <si>
    <t>5 نقاط عن كل لجنة</t>
  </si>
  <si>
    <t>تعاون تربوي مع جامعات ومنظمات عالمية</t>
  </si>
  <si>
    <t>5 نقاط مشاركة واحدة</t>
  </si>
  <si>
    <t>10 مشاركتين او اكثر</t>
  </si>
  <si>
    <r>
      <t>الحصول على مؤشر هيرتش (</t>
    </r>
    <r>
      <rPr>
        <b/>
        <sz val="11"/>
        <color theme="1"/>
        <rFont val="Arial"/>
        <family val="2"/>
        <scheme val="minor"/>
      </rPr>
      <t>H1</t>
    </r>
    <r>
      <rPr>
        <b/>
        <sz val="11"/>
        <color theme="1"/>
        <rFont val="Arial"/>
        <family val="2"/>
      </rPr>
      <t>)</t>
    </r>
  </si>
  <si>
    <r>
      <t xml:space="preserve">نقطة واحدة عن كل قيمة  من قيم </t>
    </r>
    <r>
      <rPr>
        <sz val="11"/>
        <color theme="1"/>
        <rFont val="Arial"/>
        <family val="2"/>
        <scheme val="minor"/>
      </rPr>
      <t xml:space="preserve">H1 </t>
    </r>
    <r>
      <rPr>
        <sz val="11"/>
        <color theme="1"/>
        <rFont val="Arial"/>
        <family val="2"/>
      </rPr>
      <t xml:space="preserve"> الحاص عليها التدريسي من دار نشر سكوبس</t>
    </r>
  </si>
  <si>
    <t>لاتزيد عن 30 نقطة</t>
  </si>
  <si>
    <t>مجموع النقاط الكلية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</si>
</sst>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16"/>
      <color theme="1"/>
      <name val="Times New Roman"/>
      <family val="1"/>
      <scheme val="major"/>
    </font>
    <font>
      <b/>
      <sz val="16"/>
      <color rgb="FFFF0000"/>
      <name val="Times New Roman"/>
      <family val="1"/>
      <scheme val="maj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Simplified Arabic"/>
      <family val="1"/>
    </font>
    <font>
      <sz val="11"/>
      <color theme="1"/>
      <name val="Simplified Arabic"/>
      <family val="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rgb="FF1D2129"/>
      <name val="Arial"/>
      <family val="2"/>
    </font>
    <font>
      <b/>
      <sz val="18"/>
      <color theme="1"/>
      <name val="Simplified Arabic"/>
      <family val="1"/>
    </font>
    <font>
      <sz val="1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6D9F1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rgb="FF000000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rgb="FF000000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rgb="FF000000"/>
      </left>
      <right style="double">
        <color indexed="64"/>
      </right>
      <top/>
      <bottom style="medium">
        <color rgb="FF000000"/>
      </bottom>
      <diagonal/>
    </border>
    <border>
      <left style="medium">
        <color rgb="FF000000"/>
      </left>
      <right style="double">
        <color indexed="64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double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double">
        <color indexed="64"/>
      </right>
      <top/>
      <bottom style="double">
        <color indexed="64"/>
      </bottom>
      <diagonal/>
    </border>
    <border>
      <left style="medium">
        <color rgb="FF000000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rgb="FF000000"/>
      </bottom>
      <diagonal/>
    </border>
    <border>
      <left/>
      <right style="medium">
        <color rgb="FF000000"/>
      </right>
      <top style="double">
        <color indexed="64"/>
      </top>
      <bottom style="medium">
        <color rgb="FF000000"/>
      </bottom>
      <diagonal/>
    </border>
    <border>
      <left style="double">
        <color indexed="64"/>
      </left>
      <right style="medium">
        <color rgb="FF000000"/>
      </right>
      <top style="medium">
        <color rgb="FF000000"/>
      </top>
      <bottom/>
      <diagonal/>
    </border>
    <border>
      <left style="double">
        <color indexed="64"/>
      </left>
      <right style="medium">
        <color rgb="FF000000"/>
      </right>
      <top/>
      <bottom/>
      <diagonal/>
    </border>
    <border>
      <left style="double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double">
        <color indexed="64"/>
      </right>
      <top style="medium">
        <color rgb="FF000000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medium">
        <color rgb="FF000000"/>
      </right>
      <top style="medium">
        <color indexed="64"/>
      </top>
      <bottom/>
      <diagonal/>
    </border>
    <border>
      <left style="double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1" fillId="5" borderId="1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1" fillId="7" borderId="13" xfId="0" applyFont="1" applyFill="1" applyBorder="1" applyAlignment="1" applyProtection="1">
      <alignment horizontal="center" vertical="center" wrapText="1"/>
      <protection hidden="1"/>
    </xf>
    <xf numFmtId="0" fontId="1" fillId="7" borderId="15" xfId="0" applyFont="1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hidden="1"/>
    </xf>
    <xf numFmtId="0" fontId="1" fillId="3" borderId="16" xfId="0" applyFont="1" applyFill="1" applyBorder="1" applyAlignment="1" applyProtection="1">
      <alignment horizontal="center" vertical="center" wrapText="1"/>
      <protection hidden="1"/>
    </xf>
    <xf numFmtId="0" fontId="1" fillId="3" borderId="18" xfId="0" applyFont="1" applyFill="1" applyBorder="1" applyAlignment="1" applyProtection="1">
      <alignment horizontal="center" vertical="center" wrapText="1"/>
      <protection hidden="1"/>
    </xf>
    <xf numFmtId="0" fontId="1" fillId="3" borderId="13" xfId="0" applyFont="1" applyFill="1" applyBorder="1" applyAlignment="1" applyProtection="1">
      <alignment horizontal="center" vertical="center" wrapText="1"/>
      <protection hidden="1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1" fillId="5" borderId="20" xfId="0" applyFont="1" applyFill="1" applyBorder="1" applyAlignment="1" applyProtection="1">
      <alignment horizontal="center" vertical="center" wrapText="1"/>
      <protection hidden="1"/>
    </xf>
    <xf numFmtId="0" fontId="1" fillId="5" borderId="21" xfId="0" applyFont="1" applyFill="1" applyBorder="1" applyAlignment="1" applyProtection="1">
      <alignment horizontal="center" vertical="center" wrapText="1"/>
      <protection hidden="1"/>
    </xf>
    <xf numFmtId="0" fontId="1" fillId="5" borderId="16" xfId="0" applyFont="1" applyFill="1" applyBorder="1" applyAlignment="1" applyProtection="1">
      <alignment horizontal="center" vertical="center" wrapText="1"/>
      <protection hidden="1"/>
    </xf>
    <xf numFmtId="0" fontId="1" fillId="5" borderId="18" xfId="0" applyFont="1" applyFill="1" applyBorder="1" applyAlignment="1" applyProtection="1">
      <alignment horizontal="center" vertical="center" wrapText="1"/>
      <protection hidden="1"/>
    </xf>
    <xf numFmtId="0" fontId="1" fillId="5" borderId="13" xfId="0" applyFont="1" applyFill="1" applyBorder="1" applyAlignment="1" applyProtection="1">
      <alignment horizontal="center" vertical="center" wrapText="1"/>
      <protection hidden="1"/>
    </xf>
    <xf numFmtId="0" fontId="3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/>
      <protection hidden="1"/>
    </xf>
    <xf numFmtId="0" fontId="2" fillId="5" borderId="17" xfId="0" applyFont="1" applyFill="1" applyBorder="1" applyAlignment="1" applyProtection="1">
      <alignment horizontal="center" vertical="center"/>
      <protection hidden="1"/>
    </xf>
    <xf numFmtId="0" fontId="3" fillId="5" borderId="13" xfId="0" applyFont="1" applyFill="1" applyBorder="1" applyAlignment="1" applyProtection="1">
      <alignment horizontal="center" vertical="center" wrapText="1"/>
      <protection locked="0"/>
    </xf>
    <xf numFmtId="0" fontId="2" fillId="8" borderId="19" xfId="0" applyFont="1" applyFill="1" applyBorder="1" applyAlignment="1" applyProtection="1">
      <alignment horizontal="center" vertical="center"/>
      <protection hidden="1"/>
    </xf>
    <xf numFmtId="0" fontId="2" fillId="5" borderId="9" xfId="0" applyFont="1" applyFill="1" applyBorder="1" applyAlignment="1" applyProtection="1">
      <alignment horizontal="center" vertical="center"/>
      <protection hidden="1"/>
    </xf>
    <xf numFmtId="0" fontId="1" fillId="3" borderId="20" xfId="0" applyFont="1" applyFill="1" applyBorder="1" applyAlignment="1" applyProtection="1">
      <alignment horizontal="center" vertical="center" wrapText="1"/>
      <protection hidden="1"/>
    </xf>
    <xf numFmtId="0" fontId="1" fillId="3" borderId="21" xfId="0" applyFont="1" applyFill="1" applyBorder="1" applyAlignment="1" applyProtection="1">
      <alignment horizontal="center" vertical="center" wrapText="1"/>
      <protection hidden="1"/>
    </xf>
    <xf numFmtId="0" fontId="3" fillId="3" borderId="21" xfId="0" applyFont="1" applyFill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3" fillId="3" borderId="13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hidden="1"/>
    </xf>
    <xf numFmtId="0" fontId="1" fillId="2" borderId="21" xfId="0" applyFont="1" applyFill="1" applyBorder="1" applyAlignment="1" applyProtection="1">
      <alignment horizontal="center" vertical="center" wrapText="1"/>
      <protection hidden="1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center" vertical="center"/>
      <protection hidden="1"/>
    </xf>
    <xf numFmtId="0" fontId="2" fillId="2" borderId="17" xfId="0" applyFont="1" applyFill="1" applyBorder="1" applyAlignment="1" applyProtection="1">
      <alignment horizontal="center" vertical="center"/>
      <protection hidden="1"/>
    </xf>
    <xf numFmtId="0" fontId="1" fillId="2" borderId="18" xfId="0" applyFont="1" applyFill="1" applyBorder="1" applyAlignment="1" applyProtection="1">
      <alignment horizontal="center" vertical="center" wrapText="1"/>
      <protection hidden="1"/>
    </xf>
    <xf numFmtId="0" fontId="1" fillId="2" borderId="13" xfId="0" applyFont="1" applyFill="1" applyBorder="1" applyAlignment="1" applyProtection="1">
      <alignment horizontal="center" vertical="center" wrapText="1"/>
      <protection hidden="1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2" fillId="3" borderId="3" xfId="0" applyFont="1" applyFill="1" applyBorder="1" applyAlignment="1" applyProtection="1">
      <alignment horizontal="center" vertical="center"/>
      <protection hidden="1"/>
    </xf>
    <xf numFmtId="0" fontId="2" fillId="3" borderId="15" xfId="0" applyFont="1" applyFill="1" applyBorder="1" applyAlignment="1" applyProtection="1">
      <alignment horizontal="center" vertical="center"/>
      <protection hidden="1"/>
    </xf>
    <xf numFmtId="0" fontId="1" fillId="7" borderId="23" xfId="0" applyFont="1" applyFill="1" applyBorder="1" applyAlignment="1" applyProtection="1">
      <alignment horizontal="center" vertical="center" wrapText="1"/>
      <protection hidden="1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26" xfId="0" applyFont="1" applyFill="1" applyBorder="1" applyAlignment="1" applyProtection="1">
      <alignment horizontal="center" vertical="center"/>
      <protection hidden="1"/>
    </xf>
    <xf numFmtId="0" fontId="3" fillId="2" borderId="27" xfId="0" applyFont="1" applyFill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  <protection locked="0"/>
    </xf>
    <xf numFmtId="0" fontId="2" fillId="3" borderId="26" xfId="0" applyFont="1" applyFill="1" applyBorder="1" applyAlignment="1" applyProtection="1">
      <alignment horizontal="center" vertical="center"/>
      <protection hidden="1"/>
    </xf>
    <xf numFmtId="0" fontId="3" fillId="3" borderId="27" xfId="0" applyFont="1" applyFill="1" applyBorder="1" applyAlignment="1" applyProtection="1">
      <alignment horizontal="center" vertical="center" wrapText="1"/>
      <protection locked="0"/>
    </xf>
    <xf numFmtId="0" fontId="3" fillId="3" borderId="28" xfId="0" applyFont="1" applyFill="1" applyBorder="1" applyAlignment="1" applyProtection="1">
      <alignment horizontal="center" vertical="center" wrapText="1"/>
      <protection locked="0"/>
    </xf>
    <xf numFmtId="0" fontId="3" fillId="5" borderId="29" xfId="0" applyFont="1" applyFill="1" applyBorder="1" applyAlignment="1" applyProtection="1">
      <alignment horizontal="center" vertical="center" wrapText="1"/>
      <protection locked="0"/>
    </xf>
    <xf numFmtId="0" fontId="3" fillId="5" borderId="2" xfId="0" applyFont="1" applyFill="1" applyBorder="1" applyAlignment="1" applyProtection="1">
      <alignment horizontal="center" vertical="center" wrapText="1"/>
      <protection locked="0"/>
    </xf>
    <xf numFmtId="0" fontId="2" fillId="5" borderId="30" xfId="0" applyFont="1" applyFill="1" applyBorder="1" applyAlignment="1" applyProtection="1">
      <alignment horizontal="center" vertical="center"/>
      <protection hidden="1"/>
    </xf>
    <xf numFmtId="0" fontId="3" fillId="5" borderId="23" xfId="0" applyFont="1" applyFill="1" applyBorder="1" applyAlignment="1" applyProtection="1">
      <alignment horizontal="center" vertical="center" wrapText="1"/>
      <protection locked="0"/>
    </xf>
    <xf numFmtId="0" fontId="2" fillId="5" borderId="31" xfId="0" applyFont="1" applyFill="1" applyBorder="1" applyAlignment="1" applyProtection="1">
      <alignment horizontal="center" vertical="center"/>
      <protection hidden="1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5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3" fillId="3" borderId="15" xfId="0" applyFont="1" applyFill="1" applyBorder="1" applyAlignment="1" applyProtection="1">
      <alignment horizontal="center" vertical="center" wrapText="1"/>
      <protection locked="0"/>
    </xf>
    <xf numFmtId="0" fontId="3" fillId="5" borderId="9" xfId="0" applyFont="1" applyFill="1" applyBorder="1" applyAlignment="1" applyProtection="1">
      <alignment horizontal="center" vertical="center" wrapText="1"/>
      <protection locked="0"/>
    </xf>
    <xf numFmtId="0" fontId="3" fillId="5" borderId="15" xfId="0" applyFont="1" applyFill="1" applyBorder="1" applyAlignment="1" applyProtection="1">
      <alignment horizontal="center" vertical="center" wrapText="1"/>
      <protection locked="0"/>
    </xf>
    <xf numFmtId="0" fontId="1" fillId="2" borderId="29" xfId="0" applyFont="1" applyFill="1" applyBorder="1" applyAlignment="1" applyProtection="1">
      <alignment vertical="center" wrapText="1"/>
      <protection hidden="1"/>
    </xf>
    <xf numFmtId="0" fontId="1" fillId="2" borderId="27" xfId="0" applyFont="1" applyFill="1" applyBorder="1" applyAlignment="1" applyProtection="1">
      <alignment vertical="center" wrapText="1"/>
      <protection hidden="1"/>
    </xf>
    <xf numFmtId="0" fontId="1" fillId="2" borderId="28" xfId="0" applyFont="1" applyFill="1" applyBorder="1" applyAlignment="1" applyProtection="1">
      <alignment vertical="center" wrapText="1"/>
      <protection hidden="1"/>
    </xf>
    <xf numFmtId="0" fontId="1" fillId="3" borderId="29" xfId="0" applyFont="1" applyFill="1" applyBorder="1" applyAlignment="1" applyProtection="1">
      <alignment vertical="center" wrapText="1"/>
      <protection hidden="1"/>
    </xf>
    <xf numFmtId="0" fontId="1" fillId="3" borderId="27" xfId="0" applyFont="1" applyFill="1" applyBorder="1" applyAlignment="1" applyProtection="1">
      <alignment vertical="center" wrapText="1"/>
      <protection hidden="1"/>
    </xf>
    <xf numFmtId="0" fontId="1" fillId="3" borderId="28" xfId="0" applyFont="1" applyFill="1" applyBorder="1" applyAlignment="1" applyProtection="1">
      <alignment vertical="center" wrapText="1"/>
      <protection hidden="1"/>
    </xf>
    <xf numFmtId="0" fontId="1" fillId="5" borderId="29" xfId="0" applyFont="1" applyFill="1" applyBorder="1" applyAlignment="1" applyProtection="1">
      <alignment vertical="center" wrapText="1"/>
      <protection hidden="1"/>
    </xf>
    <xf numFmtId="0" fontId="1" fillId="5" borderId="27" xfId="0" applyFont="1" applyFill="1" applyBorder="1" applyAlignment="1" applyProtection="1">
      <alignment vertical="center" wrapText="1"/>
      <protection hidden="1"/>
    </xf>
    <xf numFmtId="0" fontId="1" fillId="5" borderId="28" xfId="0" applyFont="1" applyFill="1" applyBorder="1" applyAlignment="1" applyProtection="1">
      <alignment vertical="center" wrapText="1"/>
      <protection hidden="1"/>
    </xf>
    <xf numFmtId="0" fontId="0" fillId="0" borderId="0" xfId="0" applyBorder="1" applyProtection="1">
      <protection locked="0"/>
    </xf>
    <xf numFmtId="0" fontId="5" fillId="9" borderId="34" xfId="0" applyFont="1" applyFill="1" applyBorder="1" applyAlignment="1">
      <alignment horizontal="center" vertical="center" wrapText="1" readingOrder="2"/>
    </xf>
    <xf numFmtId="0" fontId="5" fillId="9" borderId="35" xfId="0" applyFont="1" applyFill="1" applyBorder="1" applyAlignment="1">
      <alignment horizontal="center" vertical="center" wrapText="1" readingOrder="2"/>
    </xf>
    <xf numFmtId="0" fontId="5" fillId="9" borderId="36" xfId="0" applyFont="1" applyFill="1" applyBorder="1" applyAlignment="1">
      <alignment horizontal="center" vertical="center" wrapText="1" readingOrder="2"/>
    </xf>
    <xf numFmtId="0" fontId="5" fillId="9" borderId="37" xfId="0" applyFont="1" applyFill="1" applyBorder="1" applyAlignment="1">
      <alignment horizontal="center" vertical="center" wrapText="1" readingOrder="2"/>
    </xf>
    <xf numFmtId="0" fontId="6" fillId="0" borderId="39" xfId="0" applyFont="1" applyBorder="1" applyAlignment="1">
      <alignment horizontal="center" vertical="center" wrapText="1" readingOrder="2"/>
    </xf>
    <xf numFmtId="0" fontId="7" fillId="0" borderId="39" xfId="0" applyFont="1" applyBorder="1" applyAlignment="1">
      <alignment horizontal="center" vertical="center" wrapText="1" readingOrder="2"/>
    </xf>
    <xf numFmtId="0" fontId="0" fillId="0" borderId="39" xfId="0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7" fillId="0" borderId="40" xfId="0" applyFont="1" applyBorder="1" applyAlignment="1">
      <alignment horizontal="center" vertical="center" wrapText="1" readingOrder="2"/>
    </xf>
    <xf numFmtId="0" fontId="6" fillId="0" borderId="40" xfId="0" applyFont="1" applyBorder="1" applyAlignment="1">
      <alignment horizontal="center" vertical="center" wrapText="1" readingOrder="2"/>
    </xf>
    <xf numFmtId="0" fontId="8" fillId="0" borderId="41" xfId="0" applyFont="1" applyBorder="1" applyAlignment="1">
      <alignment horizontal="center" vertical="center" wrapText="1" readingOrder="2"/>
    </xf>
    <xf numFmtId="0" fontId="7" fillId="0" borderId="38" xfId="0" applyFont="1" applyBorder="1" applyAlignment="1">
      <alignment horizontal="center" vertical="center" wrapText="1" readingOrder="2"/>
    </xf>
    <xf numFmtId="0" fontId="8" fillId="0" borderId="43" xfId="0" applyFont="1" applyBorder="1" applyAlignment="1">
      <alignment horizontal="center" vertical="center" wrapText="1" readingOrder="2"/>
    </xf>
    <xf numFmtId="0" fontId="9" fillId="0" borderId="43" xfId="0" applyFont="1" applyBorder="1" applyAlignment="1">
      <alignment horizontal="center" vertical="center" wrapText="1" readingOrder="2"/>
    </xf>
    <xf numFmtId="0" fontId="0" fillId="0" borderId="44" xfId="0" applyBorder="1" applyAlignment="1">
      <alignment horizontal="center" vertical="center" wrapText="1" readingOrder="2"/>
    </xf>
    <xf numFmtId="0" fontId="8" fillId="0" borderId="44" xfId="0" applyFont="1" applyBorder="1" applyAlignment="1">
      <alignment horizontal="center" vertical="center" wrapText="1" readingOrder="2"/>
    </xf>
    <xf numFmtId="0" fontId="6" fillId="0" borderId="38" xfId="0" applyFont="1" applyBorder="1" applyAlignment="1">
      <alignment horizontal="center" vertical="center" wrapText="1" readingOrder="2"/>
    </xf>
    <xf numFmtId="0" fontId="7" fillId="0" borderId="43" xfId="0" applyFont="1" applyBorder="1" applyAlignment="1">
      <alignment horizontal="center" vertical="center" wrapText="1" readingOrder="2"/>
    </xf>
    <xf numFmtId="0" fontId="9" fillId="0" borderId="39" xfId="0" applyFont="1" applyBorder="1" applyAlignment="1">
      <alignment horizontal="center" vertical="center" wrapText="1" readingOrder="2"/>
    </xf>
    <xf numFmtId="0" fontId="8" fillId="0" borderId="38" xfId="0" applyFont="1" applyBorder="1" applyAlignment="1">
      <alignment horizontal="center" vertical="center" wrapText="1" readingOrder="2"/>
    </xf>
    <xf numFmtId="0" fontId="10" fillId="0" borderId="38" xfId="0" applyFont="1" applyBorder="1" applyAlignment="1">
      <alignment horizontal="center" vertical="center" wrapText="1" readingOrder="2"/>
    </xf>
    <xf numFmtId="0" fontId="8" fillId="0" borderId="46" xfId="0" applyFont="1" applyBorder="1" applyAlignment="1">
      <alignment horizontal="center" vertical="center" wrapText="1" readingOrder="2"/>
    </xf>
    <xf numFmtId="0" fontId="9" fillId="0" borderId="46" xfId="0" applyFont="1" applyBorder="1" applyAlignment="1">
      <alignment horizontal="center" vertical="center" wrapText="1" readingOrder="2"/>
    </xf>
    <xf numFmtId="0" fontId="8" fillId="0" borderId="47" xfId="0" applyFont="1" applyBorder="1" applyAlignment="1">
      <alignment horizontal="center" vertical="center" wrapText="1" readingOrder="2"/>
    </xf>
    <xf numFmtId="0" fontId="5" fillId="9" borderId="55" xfId="0" applyFont="1" applyFill="1" applyBorder="1" applyAlignment="1">
      <alignment horizontal="center" vertical="center" wrapText="1" readingOrder="2"/>
    </xf>
    <xf numFmtId="0" fontId="8" fillId="0" borderId="56" xfId="0" applyFont="1" applyBorder="1" applyAlignment="1">
      <alignment horizontal="center" vertical="center" wrapText="1" readingOrder="2"/>
    </xf>
    <xf numFmtId="0" fontId="8" fillId="0" borderId="57" xfId="0" applyFont="1" applyBorder="1" applyAlignment="1">
      <alignment horizontal="center" vertical="center" wrapText="1" readingOrder="2"/>
    </xf>
    <xf numFmtId="0" fontId="8" fillId="0" borderId="58" xfId="0" applyFont="1" applyBorder="1" applyAlignment="1">
      <alignment horizontal="center" vertical="center" wrapText="1" readingOrder="2"/>
    </xf>
    <xf numFmtId="0" fontId="9" fillId="0" borderId="38" xfId="0" applyFont="1" applyBorder="1" applyAlignment="1">
      <alignment horizontal="center" vertical="center" wrapText="1" readingOrder="2"/>
    </xf>
    <xf numFmtId="0" fontId="8" fillId="0" borderId="40" xfId="0" applyFont="1" applyBorder="1" applyAlignment="1">
      <alignment horizontal="center" vertical="center" wrapText="1" readingOrder="2"/>
    </xf>
    <xf numFmtId="0" fontId="9" fillId="0" borderId="45" xfId="0" applyFont="1" applyBorder="1" applyAlignment="1">
      <alignment horizontal="center" vertical="center" wrapText="1" readingOrder="2"/>
    </xf>
    <xf numFmtId="0" fontId="6" fillId="0" borderId="45" xfId="0" applyFont="1" applyBorder="1" applyAlignment="1">
      <alignment horizontal="center" vertical="center" wrapText="1" readingOrder="2"/>
    </xf>
    <xf numFmtId="0" fontId="7" fillId="0" borderId="47" xfId="0" applyFont="1" applyBorder="1" applyAlignment="1">
      <alignment horizontal="right" vertical="center" wrapText="1" readingOrder="2"/>
    </xf>
    <xf numFmtId="0" fontId="0" fillId="0" borderId="0" xfId="0" applyFont="1"/>
    <xf numFmtId="0" fontId="12" fillId="0" borderId="42" xfId="0" applyFont="1" applyBorder="1" applyAlignment="1">
      <alignment horizontal="center" vertical="center" wrapText="1" readingOrder="2"/>
    </xf>
    <xf numFmtId="0" fontId="12" fillId="0" borderId="48" xfId="0" applyFont="1" applyBorder="1" applyAlignment="1">
      <alignment horizontal="center" vertical="center" wrapText="1" readingOrder="2"/>
    </xf>
    <xf numFmtId="0" fontId="1" fillId="7" borderId="10" xfId="0" applyFont="1" applyFill="1" applyBorder="1" applyAlignment="1" applyProtection="1">
      <alignment horizontal="center" vertical="center" wrapText="1"/>
      <protection hidden="1"/>
    </xf>
    <xf numFmtId="0" fontId="0" fillId="7" borderId="14" xfId="0" applyFill="1" applyBorder="1" applyAlignment="1" applyProtection="1">
      <alignment horizontal="center" vertical="center" wrapText="1"/>
      <protection hidden="1"/>
    </xf>
    <xf numFmtId="0" fontId="1" fillId="6" borderId="4" xfId="0" applyFont="1" applyFill="1" applyBorder="1" applyAlignment="1" applyProtection="1">
      <alignment horizontal="center" vertical="center" wrapText="1"/>
      <protection hidden="1"/>
    </xf>
    <xf numFmtId="0" fontId="0" fillId="6" borderId="4" xfId="0" applyFill="1" applyBorder="1" applyAlignment="1" applyProtection="1">
      <alignment wrapText="1"/>
      <protection hidden="1"/>
    </xf>
    <xf numFmtId="0" fontId="1" fillId="4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Border="1" applyAlignment="1" applyProtection="1">
      <alignment wrapText="1"/>
      <protection hidden="1"/>
    </xf>
    <xf numFmtId="0" fontId="0" fillId="4" borderId="0" xfId="0" applyFill="1" applyBorder="1" applyAlignment="1" applyProtection="1">
      <alignment horizontal="center" vertical="center" wrapText="1"/>
      <protection hidden="1"/>
    </xf>
    <xf numFmtId="0" fontId="1" fillId="7" borderId="8" xfId="0" applyFont="1" applyFill="1" applyBorder="1" applyAlignment="1" applyProtection="1">
      <alignment horizontal="center" vertical="center" wrapText="1"/>
      <protection hidden="1"/>
    </xf>
    <xf numFmtId="0" fontId="1" fillId="6" borderId="0" xfId="0" applyFont="1" applyFill="1" applyBorder="1" applyAlignment="1" applyProtection="1">
      <alignment horizontal="center" vertical="center" wrapText="1"/>
      <protection hidden="1"/>
    </xf>
    <xf numFmtId="0" fontId="0" fillId="6" borderId="0" xfId="0" applyFill="1" applyBorder="1" applyAlignment="1" applyProtection="1">
      <alignment wrapText="1"/>
      <protection hidden="1"/>
    </xf>
    <xf numFmtId="0" fontId="1" fillId="7" borderId="5" xfId="0" applyFont="1" applyFill="1" applyBorder="1" applyAlignment="1" applyProtection="1">
      <alignment horizontal="center" vertical="center" wrapText="1"/>
      <protection hidden="1"/>
    </xf>
    <xf numFmtId="0" fontId="0" fillId="7" borderId="11" xfId="0" applyFill="1" applyBorder="1" applyAlignment="1" applyProtection="1">
      <alignment horizontal="center" vertical="center" wrapText="1"/>
      <protection hidden="1"/>
    </xf>
    <xf numFmtId="0" fontId="1" fillId="7" borderId="6" xfId="0" applyFont="1" applyFill="1" applyBorder="1" applyAlignment="1" applyProtection="1">
      <alignment horizontal="center" vertical="center" wrapText="1"/>
      <protection hidden="1"/>
    </xf>
    <xf numFmtId="0" fontId="0" fillId="7" borderId="12" xfId="0" applyFill="1" applyBorder="1" applyAlignment="1" applyProtection="1">
      <alignment horizontal="center" vertical="center" wrapText="1"/>
      <protection hidden="1"/>
    </xf>
    <xf numFmtId="0" fontId="1" fillId="7" borderId="32" xfId="0" applyFont="1" applyFill="1" applyBorder="1" applyAlignment="1" applyProtection="1">
      <alignment horizontal="center" vertical="center" wrapText="1"/>
      <protection hidden="1"/>
    </xf>
    <xf numFmtId="0" fontId="0" fillId="7" borderId="33" xfId="0" applyFill="1" applyBorder="1" applyAlignment="1" applyProtection="1">
      <alignment horizontal="center" vertical="center" wrapText="1"/>
      <protection hidden="1"/>
    </xf>
    <xf numFmtId="0" fontId="1" fillId="7" borderId="24" xfId="0" applyFont="1" applyFill="1" applyBorder="1" applyAlignment="1" applyProtection="1">
      <alignment horizontal="center" vertical="center" wrapText="1"/>
      <protection hidden="1"/>
    </xf>
    <xf numFmtId="0" fontId="0" fillId="7" borderId="25" xfId="0" applyFill="1" applyBorder="1" applyAlignment="1" applyProtection="1">
      <alignment horizontal="center" vertical="center" wrapText="1"/>
      <protection hidden="1"/>
    </xf>
    <xf numFmtId="0" fontId="9" fillId="0" borderId="54" xfId="0" applyFont="1" applyBorder="1" applyAlignment="1">
      <alignment horizontal="center" vertical="center" wrapText="1" readingOrder="2"/>
    </xf>
    <xf numFmtId="0" fontId="9" fillId="0" borderId="38" xfId="0" applyFont="1" applyBorder="1" applyAlignment="1">
      <alignment horizontal="center" vertical="center" wrapText="1" readingOrder="2"/>
    </xf>
    <xf numFmtId="0" fontId="8" fillId="0" borderId="51" xfId="0" applyFont="1" applyBorder="1" applyAlignment="1">
      <alignment horizontal="center" vertical="center" wrapText="1" readingOrder="2"/>
    </xf>
    <xf numFmtId="0" fontId="8" fillId="0" borderId="53" xfId="0" applyFont="1" applyBorder="1" applyAlignment="1">
      <alignment horizontal="center" vertical="center" wrapText="1" readingOrder="2"/>
    </xf>
    <xf numFmtId="0" fontId="9" fillId="0" borderId="64" xfId="0" applyFont="1" applyBorder="1" applyAlignment="1">
      <alignment horizontal="center" vertical="center" wrapText="1" readingOrder="2"/>
    </xf>
    <xf numFmtId="0" fontId="9" fillId="0" borderId="65" xfId="0" applyFont="1" applyBorder="1" applyAlignment="1">
      <alignment horizontal="center" vertical="center" wrapText="1" readingOrder="2"/>
    </xf>
    <xf numFmtId="0" fontId="11" fillId="0" borderId="37" xfId="0" applyFont="1" applyBorder="1" applyAlignment="1">
      <alignment horizontal="center" vertical="center" wrapText="1" readingOrder="2"/>
    </xf>
    <xf numFmtId="0" fontId="11" fillId="0" borderId="55" xfId="0" applyFont="1" applyBorder="1" applyAlignment="1">
      <alignment horizontal="center" vertical="center" wrapText="1" readingOrder="2"/>
    </xf>
    <xf numFmtId="0" fontId="9" fillId="0" borderId="39" xfId="0" applyFont="1" applyBorder="1" applyAlignment="1">
      <alignment horizontal="center" vertical="center" wrapText="1" readingOrder="2"/>
    </xf>
    <xf numFmtId="0" fontId="8" fillId="0" borderId="59" xfId="0" applyFont="1" applyBorder="1" applyAlignment="1">
      <alignment horizontal="center" vertical="center" wrapText="1" readingOrder="2"/>
    </xf>
    <xf numFmtId="0" fontId="8" fillId="0" borderId="60" xfId="0" applyFont="1" applyBorder="1" applyAlignment="1">
      <alignment horizontal="center" vertical="center" wrapText="1" readingOrder="2"/>
    </xf>
    <xf numFmtId="0" fontId="8" fillId="0" borderId="61" xfId="0" applyFont="1" applyBorder="1" applyAlignment="1">
      <alignment horizontal="center" vertical="center" wrapText="1" readingOrder="2"/>
    </xf>
    <xf numFmtId="0" fontId="8" fillId="0" borderId="62" xfId="0" applyFont="1" applyBorder="1" applyAlignment="1">
      <alignment horizontal="center" vertical="center" wrapText="1" readingOrder="2"/>
    </xf>
    <xf numFmtId="0" fontId="8" fillId="0" borderId="63" xfId="0" applyFont="1" applyBorder="1" applyAlignment="1">
      <alignment horizontal="center" vertical="center" wrapText="1" readingOrder="2"/>
    </xf>
    <xf numFmtId="0" fontId="5" fillId="9" borderId="49" xfId="0" applyFont="1" applyFill="1" applyBorder="1" applyAlignment="1">
      <alignment horizontal="center" vertical="center" wrapText="1" readingOrder="2"/>
    </xf>
    <xf numFmtId="0" fontId="5" fillId="9" borderId="50" xfId="0" applyFont="1" applyFill="1" applyBorder="1" applyAlignment="1">
      <alignment horizontal="center" vertical="center" wrapText="1" readingOrder="2"/>
    </xf>
    <xf numFmtId="0" fontId="6" fillId="0" borderId="51" xfId="0" applyFont="1" applyBorder="1" applyAlignment="1">
      <alignment horizontal="center" vertical="center" wrapText="1" readingOrder="2"/>
    </xf>
    <xf numFmtId="0" fontId="6" fillId="0" borderId="52" xfId="0" applyFont="1" applyBorder="1" applyAlignment="1">
      <alignment horizontal="center" vertical="center" wrapText="1" readingOrder="2"/>
    </xf>
    <xf numFmtId="0" fontId="6" fillId="0" borderId="53" xfId="0" applyFont="1" applyBorder="1" applyAlignment="1">
      <alignment horizontal="center" vertical="center" wrapText="1" readingOrder="2"/>
    </xf>
    <xf numFmtId="0" fontId="9" fillId="0" borderId="45" xfId="0" applyFont="1" applyBorder="1" applyAlignment="1">
      <alignment horizontal="center" vertical="center" wrapText="1" readingOrder="2"/>
    </xf>
  </cellXfs>
  <cellStyles count="1">
    <cellStyle name="Normal" xfId="0" builtinId="0"/>
  </cellStyles>
  <dxfs count="1"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rightToLeft="1" tabSelected="1" view="pageBreakPreview" zoomScale="60" zoomScaleNormal="70" workbookViewId="0">
      <pane ySplit="4" topLeftCell="A5" activePane="bottomLeft" state="frozen"/>
      <selection pane="bottomLeft" activeCell="F9" sqref="F9"/>
    </sheetView>
  </sheetViews>
  <sheetFormatPr defaultColWidth="9" defaultRowHeight="13.8" x14ac:dyDescent="0.25"/>
  <cols>
    <col min="1" max="3" width="9" style="2"/>
    <col min="4" max="4" width="31.69921875" style="2" customWidth="1"/>
    <col min="5" max="5" width="13" style="2" customWidth="1"/>
    <col min="6" max="6" width="11.796875" style="2" bestFit="1" customWidth="1"/>
    <col min="7" max="7" width="12" style="2" bestFit="1" customWidth="1"/>
    <col min="8" max="16384" width="9" style="2"/>
  </cols>
  <sheetData>
    <row r="1" spans="1:12" s="1" customFormat="1" ht="37.5" customHeight="1" x14ac:dyDescent="0.25">
      <c r="A1" s="117" t="s">
        <v>18</v>
      </c>
      <c r="B1" s="118"/>
      <c r="C1" s="118"/>
      <c r="D1" s="115" t="s">
        <v>24</v>
      </c>
      <c r="E1" s="116" t="s">
        <v>23</v>
      </c>
      <c r="F1" s="116"/>
      <c r="G1" s="117" t="s">
        <v>16</v>
      </c>
      <c r="H1" s="120"/>
      <c r="I1" s="118"/>
    </row>
    <row r="2" spans="1:12" ht="37.5" customHeight="1" thickBot="1" x14ac:dyDescent="0.3">
      <c r="A2" s="117" t="s">
        <v>15</v>
      </c>
      <c r="B2" s="119"/>
      <c r="C2" s="119"/>
      <c r="D2" s="122" t="s">
        <v>14</v>
      </c>
      <c r="E2" s="123"/>
      <c r="F2" s="123"/>
      <c r="G2" s="117" t="s">
        <v>19</v>
      </c>
      <c r="H2" s="120"/>
      <c r="I2" s="119"/>
    </row>
    <row r="3" spans="1:12" ht="29.25" customHeight="1" thickTop="1" x14ac:dyDescent="0.25">
      <c r="A3" s="124" t="s">
        <v>0</v>
      </c>
      <c r="B3" s="126" t="s">
        <v>10</v>
      </c>
      <c r="C3" s="126" t="s">
        <v>12</v>
      </c>
      <c r="D3" s="128" t="s">
        <v>17</v>
      </c>
      <c r="E3" s="121" t="s">
        <v>6</v>
      </c>
      <c r="F3" s="121"/>
      <c r="G3" s="121"/>
      <c r="H3" s="130" t="s">
        <v>20</v>
      </c>
      <c r="I3" s="113" t="s">
        <v>11</v>
      </c>
    </row>
    <row r="4" spans="1:12" ht="42.6" thickBot="1" x14ac:dyDescent="0.3">
      <c r="A4" s="125"/>
      <c r="B4" s="127" t="s">
        <v>10</v>
      </c>
      <c r="C4" s="127" t="s">
        <v>12</v>
      </c>
      <c r="D4" s="129" t="s">
        <v>5</v>
      </c>
      <c r="E4" s="10" t="s">
        <v>4</v>
      </c>
      <c r="F4" s="9" t="s">
        <v>2</v>
      </c>
      <c r="G4" s="48" t="s">
        <v>3</v>
      </c>
      <c r="H4" s="131" t="s">
        <v>9</v>
      </c>
      <c r="I4" s="114" t="s">
        <v>11</v>
      </c>
    </row>
    <row r="5" spans="1:12" ht="50.25" customHeight="1" thickTop="1" x14ac:dyDescent="0.25">
      <c r="A5" s="36" t="s">
        <v>1</v>
      </c>
      <c r="B5" s="37">
        <v>46</v>
      </c>
      <c r="C5" s="37">
        <v>30</v>
      </c>
      <c r="D5" s="67" t="s">
        <v>8</v>
      </c>
      <c r="E5" s="61">
        <v>0</v>
      </c>
      <c r="F5" s="38">
        <v>0</v>
      </c>
      <c r="G5" s="49">
        <v>0</v>
      </c>
      <c r="H5" s="50">
        <f>E5*C5+F5*C5*0.8+G5*C5*0.7</f>
        <v>0</v>
      </c>
      <c r="I5" s="39">
        <f>B5-H5</f>
        <v>46</v>
      </c>
    </row>
    <row r="6" spans="1:12" ht="50.25" customHeight="1" x14ac:dyDescent="0.25">
      <c r="A6" s="13" t="s">
        <v>1</v>
      </c>
      <c r="B6" s="3"/>
      <c r="C6" s="3">
        <v>20</v>
      </c>
      <c r="D6" s="68" t="s">
        <v>13</v>
      </c>
      <c r="E6" s="11">
        <v>0</v>
      </c>
      <c r="F6" s="6">
        <v>0</v>
      </c>
      <c r="G6" s="51">
        <v>0</v>
      </c>
      <c r="H6" s="44">
        <f t="shared" ref="H6:H7" si="0">E6*C6+F6*C6*0.8+G6*C6*0.7</f>
        <v>0</v>
      </c>
      <c r="I6" s="40">
        <f>I5-H6</f>
        <v>46</v>
      </c>
    </row>
    <row r="7" spans="1:12" ht="50.25" customHeight="1" thickBot="1" x14ac:dyDescent="0.3">
      <c r="A7" s="41" t="s">
        <v>1</v>
      </c>
      <c r="B7" s="42"/>
      <c r="C7" s="42">
        <v>15</v>
      </c>
      <c r="D7" s="69" t="s">
        <v>7</v>
      </c>
      <c r="E7" s="62">
        <v>0</v>
      </c>
      <c r="F7" s="43">
        <v>0</v>
      </c>
      <c r="G7" s="52">
        <v>0</v>
      </c>
      <c r="H7" s="45">
        <f t="shared" si="0"/>
        <v>0</v>
      </c>
      <c r="I7" s="27">
        <f>I6-H7</f>
        <v>46</v>
      </c>
    </row>
    <row r="8" spans="1:12" ht="45" customHeight="1" thickTop="1" x14ac:dyDescent="0.25">
      <c r="A8" s="29" t="s">
        <v>21</v>
      </c>
      <c r="B8" s="30">
        <v>52</v>
      </c>
      <c r="C8" s="30">
        <v>20</v>
      </c>
      <c r="D8" s="70" t="s">
        <v>8</v>
      </c>
      <c r="E8" s="63">
        <v>0</v>
      </c>
      <c r="F8" s="31">
        <v>0</v>
      </c>
      <c r="G8" s="35">
        <v>0</v>
      </c>
      <c r="H8" s="53">
        <f>E8*C8+F8*C8*0.8+G8*C8*0.7</f>
        <v>0</v>
      </c>
      <c r="I8" s="32">
        <f>B8-H8</f>
        <v>52</v>
      </c>
    </row>
    <row r="9" spans="1:12" ht="45" customHeight="1" x14ac:dyDescent="0.25">
      <c r="A9" s="14"/>
      <c r="B9" s="4"/>
      <c r="C9" s="4">
        <v>15</v>
      </c>
      <c r="D9" s="71" t="s">
        <v>13</v>
      </c>
      <c r="E9" s="12">
        <v>0</v>
      </c>
      <c r="F9" s="7">
        <v>0</v>
      </c>
      <c r="G9" s="54">
        <v>0</v>
      </c>
      <c r="H9" s="46">
        <f t="shared" ref="H9:H10" si="1">E9*C9+F9*C9*0.8+G9*C9*0.7</f>
        <v>0</v>
      </c>
      <c r="I9" s="33">
        <f>I8-H9</f>
        <v>52</v>
      </c>
    </row>
    <row r="10" spans="1:12" ht="45" customHeight="1" thickBot="1" x14ac:dyDescent="0.3">
      <c r="A10" s="15"/>
      <c r="B10" s="16"/>
      <c r="C10" s="16">
        <v>10</v>
      </c>
      <c r="D10" s="72" t="s">
        <v>7</v>
      </c>
      <c r="E10" s="64">
        <v>0</v>
      </c>
      <c r="F10" s="34">
        <v>0</v>
      </c>
      <c r="G10" s="55">
        <v>0</v>
      </c>
      <c r="H10" s="47">
        <f t="shared" si="1"/>
        <v>0</v>
      </c>
      <c r="I10" s="27">
        <f>I9-H10</f>
        <v>52</v>
      </c>
    </row>
    <row r="11" spans="1:12" ht="45" customHeight="1" thickTop="1" x14ac:dyDescent="0.25">
      <c r="A11" s="18" t="s">
        <v>22</v>
      </c>
      <c r="B11" s="19">
        <v>59</v>
      </c>
      <c r="C11" s="19">
        <v>20</v>
      </c>
      <c r="D11" s="73" t="s">
        <v>8</v>
      </c>
      <c r="E11" s="65">
        <v>0</v>
      </c>
      <c r="F11" s="23">
        <v>0</v>
      </c>
      <c r="G11" s="56">
        <v>0</v>
      </c>
      <c r="H11" s="28">
        <f>E11*C11+F11*C11*0.8+G11*C11*0.7</f>
        <v>0</v>
      </c>
      <c r="I11" s="24">
        <f>B11-H11</f>
        <v>59</v>
      </c>
    </row>
    <row r="12" spans="1:12" ht="45" customHeight="1" x14ac:dyDescent="0.25">
      <c r="A12" s="20"/>
      <c r="B12" s="5"/>
      <c r="C12" s="5">
        <v>10</v>
      </c>
      <c r="D12" s="74" t="s">
        <v>13</v>
      </c>
      <c r="E12" s="17">
        <v>0</v>
      </c>
      <c r="F12" s="8">
        <v>0</v>
      </c>
      <c r="G12" s="57">
        <v>0</v>
      </c>
      <c r="H12" s="58">
        <f t="shared" ref="H12:H13" si="2">E12*C12+F12*C12*0.8+G12*C12*0.7</f>
        <v>0</v>
      </c>
      <c r="I12" s="25">
        <f>I11-H12</f>
        <v>59</v>
      </c>
    </row>
    <row r="13" spans="1:12" ht="45" customHeight="1" thickBot="1" x14ac:dyDescent="0.3">
      <c r="A13" s="21"/>
      <c r="B13" s="22"/>
      <c r="C13" s="22">
        <v>5</v>
      </c>
      <c r="D13" s="75" t="s">
        <v>7</v>
      </c>
      <c r="E13" s="66">
        <v>0</v>
      </c>
      <c r="F13" s="26">
        <v>0</v>
      </c>
      <c r="G13" s="59">
        <v>0</v>
      </c>
      <c r="H13" s="60">
        <f t="shared" si="2"/>
        <v>0</v>
      </c>
      <c r="I13" s="27">
        <f>I12-H13</f>
        <v>59</v>
      </c>
    </row>
    <row r="14" spans="1:12" ht="14.4" thickTop="1" x14ac:dyDescent="0.25">
      <c r="L14" s="76"/>
    </row>
    <row r="15" spans="1:12" x14ac:dyDescent="0.25">
      <c r="L15" s="76"/>
    </row>
  </sheetData>
  <sheetProtection password="EFE9" sheet="1" objects="1" scenarios="1" formatCells="0" formatColumns="0" formatRows="0" insertColumns="0" insertRows="0" insertHyperlinks="0" deleteColumns="0" deleteRows="0"/>
  <mergeCells count="13">
    <mergeCell ref="I3:I4"/>
    <mergeCell ref="D1:F1"/>
    <mergeCell ref="A1:C1"/>
    <mergeCell ref="A2:C2"/>
    <mergeCell ref="G1:I1"/>
    <mergeCell ref="G2:I2"/>
    <mergeCell ref="E3:G3"/>
    <mergeCell ref="D2:F2"/>
    <mergeCell ref="A3:A4"/>
    <mergeCell ref="B3:B4"/>
    <mergeCell ref="C3:C4"/>
    <mergeCell ref="D3:D4"/>
    <mergeCell ref="H3:H4"/>
  </mergeCells>
  <pageMargins left="0.7" right="0.7" top="0.75" bottom="0.75" header="0.3" footer="0.3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rightToLeft="1" view="pageBreakPreview" zoomScale="80" zoomScaleNormal="100" zoomScaleSheetLayoutView="80" workbookViewId="0">
      <pane ySplit="1" topLeftCell="A2" activePane="bottomLeft" state="frozen"/>
      <selection pane="bottomLeft" activeCell="A2" sqref="A2:XFD2"/>
    </sheetView>
  </sheetViews>
  <sheetFormatPr defaultRowHeight="13.8" x14ac:dyDescent="0.25"/>
  <cols>
    <col min="1" max="1" width="52.09765625" customWidth="1"/>
    <col min="3" max="4" width="16.19921875" customWidth="1"/>
    <col min="7" max="7" width="16.3984375" customWidth="1"/>
  </cols>
  <sheetData>
    <row r="1" spans="1:7" ht="32.4" thickTop="1" thickBot="1" x14ac:dyDescent="0.3">
      <c r="A1" s="77" t="s">
        <v>25</v>
      </c>
      <c r="B1" s="146" t="s">
        <v>26</v>
      </c>
      <c r="C1" s="147"/>
      <c r="D1" s="78" t="s">
        <v>27</v>
      </c>
      <c r="E1" s="79" t="s">
        <v>66</v>
      </c>
      <c r="F1" s="101" t="s">
        <v>67</v>
      </c>
      <c r="G1" s="80" t="s">
        <v>28</v>
      </c>
    </row>
    <row r="2" spans="1:7" ht="44.4" thickTop="1" thickBot="1" x14ac:dyDescent="0.3">
      <c r="A2" s="81" t="s">
        <v>29</v>
      </c>
      <c r="B2" s="148" t="s">
        <v>31</v>
      </c>
      <c r="C2" s="85" t="s">
        <v>32</v>
      </c>
      <c r="D2" s="86">
        <v>10</v>
      </c>
      <c r="E2" s="87" t="s">
        <v>33</v>
      </c>
      <c r="F2" s="102">
        <v>0</v>
      </c>
      <c r="G2" s="111">
        <f>IF(F2*D2&gt;D2,D2,F2*D2)</f>
        <v>0</v>
      </c>
    </row>
    <row r="3" spans="1:7" ht="22.2" thickBot="1" x14ac:dyDescent="0.3">
      <c r="A3" s="81"/>
      <c r="B3" s="149"/>
      <c r="C3" s="85" t="s">
        <v>34</v>
      </c>
      <c r="D3" s="86">
        <v>15</v>
      </c>
      <c r="E3" s="87" t="s">
        <v>33</v>
      </c>
      <c r="F3" s="102"/>
      <c r="G3" s="111">
        <f t="shared" ref="G3:G22" si="0">IF(F3*D3&gt;D3,D3,F3*D3)</f>
        <v>0</v>
      </c>
    </row>
    <row r="4" spans="1:7" ht="22.2" thickBot="1" x14ac:dyDescent="0.3">
      <c r="A4" s="82" t="s">
        <v>30</v>
      </c>
      <c r="B4" s="149"/>
      <c r="C4" s="85" t="s">
        <v>35</v>
      </c>
      <c r="D4" s="86">
        <v>20</v>
      </c>
      <c r="E4" s="87" t="s">
        <v>33</v>
      </c>
      <c r="F4" s="102"/>
      <c r="G4" s="111">
        <f t="shared" si="0"/>
        <v>0</v>
      </c>
    </row>
    <row r="5" spans="1:7" ht="22.2" thickBot="1" x14ac:dyDescent="0.3">
      <c r="A5" s="83"/>
      <c r="B5" s="150"/>
      <c r="C5" s="85" t="s">
        <v>36</v>
      </c>
      <c r="D5" s="86">
        <v>25</v>
      </c>
      <c r="E5" s="87" t="s">
        <v>33</v>
      </c>
      <c r="F5" s="102"/>
      <c r="G5" s="111">
        <f t="shared" si="0"/>
        <v>0</v>
      </c>
    </row>
    <row r="6" spans="1:7" ht="22.2" thickBot="1" x14ac:dyDescent="0.3">
      <c r="A6" s="83"/>
      <c r="B6" s="148" t="s">
        <v>37</v>
      </c>
      <c r="C6" s="85" t="s">
        <v>32</v>
      </c>
      <c r="D6" s="86">
        <v>10</v>
      </c>
      <c r="E6" s="87" t="s">
        <v>33</v>
      </c>
      <c r="F6" s="102"/>
      <c r="G6" s="111">
        <f t="shared" si="0"/>
        <v>0</v>
      </c>
    </row>
    <row r="7" spans="1:7" ht="22.2" thickBot="1" x14ac:dyDescent="0.3">
      <c r="A7" s="83"/>
      <c r="B7" s="149"/>
      <c r="C7" s="85" t="s">
        <v>34</v>
      </c>
      <c r="D7" s="86">
        <v>15</v>
      </c>
      <c r="E7" s="87" t="s">
        <v>33</v>
      </c>
      <c r="F7" s="102"/>
      <c r="G7" s="111">
        <f t="shared" si="0"/>
        <v>0</v>
      </c>
    </row>
    <row r="8" spans="1:7" ht="22.2" thickBot="1" x14ac:dyDescent="0.3">
      <c r="A8" s="83"/>
      <c r="B8" s="149"/>
      <c r="C8" s="85" t="s">
        <v>35</v>
      </c>
      <c r="D8" s="86">
        <v>20</v>
      </c>
      <c r="E8" s="87" t="s">
        <v>33</v>
      </c>
      <c r="F8" s="102"/>
      <c r="G8" s="111">
        <f t="shared" si="0"/>
        <v>0</v>
      </c>
    </row>
    <row r="9" spans="1:7" ht="22.2" thickBot="1" x14ac:dyDescent="0.3">
      <c r="A9" s="83"/>
      <c r="B9" s="150"/>
      <c r="C9" s="85" t="s">
        <v>36</v>
      </c>
      <c r="D9" s="86">
        <v>25</v>
      </c>
      <c r="E9" s="87" t="s">
        <v>33</v>
      </c>
      <c r="F9" s="102"/>
      <c r="G9" s="111">
        <f t="shared" si="0"/>
        <v>0</v>
      </c>
    </row>
    <row r="10" spans="1:7" ht="22.2" thickBot="1" x14ac:dyDescent="0.3">
      <c r="A10" s="83"/>
      <c r="B10" s="148" t="s">
        <v>38</v>
      </c>
      <c r="C10" s="85" t="s">
        <v>32</v>
      </c>
      <c r="D10" s="86">
        <v>5</v>
      </c>
      <c r="E10" s="87" t="s">
        <v>33</v>
      </c>
      <c r="F10" s="102"/>
      <c r="G10" s="111">
        <f t="shared" si="0"/>
        <v>0</v>
      </c>
    </row>
    <row r="11" spans="1:7" ht="22.2" thickBot="1" x14ac:dyDescent="0.3">
      <c r="A11" s="83"/>
      <c r="B11" s="149"/>
      <c r="C11" s="85" t="s">
        <v>34</v>
      </c>
      <c r="D11" s="86">
        <v>10</v>
      </c>
      <c r="E11" s="87" t="s">
        <v>33</v>
      </c>
      <c r="F11" s="102"/>
      <c r="G11" s="111">
        <f t="shared" si="0"/>
        <v>0</v>
      </c>
    </row>
    <row r="12" spans="1:7" ht="22.2" thickBot="1" x14ac:dyDescent="0.3">
      <c r="A12" s="83"/>
      <c r="B12" s="149"/>
      <c r="C12" s="85" t="s">
        <v>35</v>
      </c>
      <c r="D12" s="86">
        <v>15</v>
      </c>
      <c r="E12" s="87" t="s">
        <v>33</v>
      </c>
      <c r="F12" s="102"/>
      <c r="G12" s="111">
        <f t="shared" si="0"/>
        <v>0</v>
      </c>
    </row>
    <row r="13" spans="1:7" ht="22.2" thickBot="1" x14ac:dyDescent="0.3">
      <c r="A13" s="84"/>
      <c r="B13" s="150"/>
      <c r="C13" s="85" t="s">
        <v>36</v>
      </c>
      <c r="D13" s="86">
        <v>20</v>
      </c>
      <c r="E13" s="87" t="s">
        <v>33</v>
      </c>
      <c r="F13" s="102"/>
      <c r="G13" s="111">
        <f t="shared" si="0"/>
        <v>0</v>
      </c>
    </row>
    <row r="14" spans="1:7" ht="22.2" thickBot="1" x14ac:dyDescent="0.3">
      <c r="A14" s="81" t="s">
        <v>39</v>
      </c>
      <c r="B14" s="89"/>
      <c r="C14" s="89" t="s">
        <v>40</v>
      </c>
      <c r="D14" s="90">
        <v>5</v>
      </c>
      <c r="E14" s="92" t="s">
        <v>33</v>
      </c>
      <c r="F14" s="103">
        <v>0</v>
      </c>
      <c r="G14" s="111">
        <f t="shared" si="0"/>
        <v>0</v>
      </c>
    </row>
    <row r="15" spans="1:7" ht="22.2" thickBot="1" x14ac:dyDescent="0.3">
      <c r="A15" s="88" t="s">
        <v>30</v>
      </c>
      <c r="B15" s="89"/>
      <c r="C15" s="89" t="s">
        <v>41</v>
      </c>
      <c r="D15" s="90">
        <v>10</v>
      </c>
      <c r="E15" s="92" t="s">
        <v>33</v>
      </c>
      <c r="F15" s="103"/>
      <c r="G15" s="111">
        <f t="shared" si="0"/>
        <v>0</v>
      </c>
    </row>
    <row r="16" spans="1:7" ht="22.2" thickBot="1" x14ac:dyDescent="0.3">
      <c r="A16" s="81" t="s">
        <v>42</v>
      </c>
      <c r="B16" s="89"/>
      <c r="C16" s="89" t="s">
        <v>44</v>
      </c>
      <c r="D16" s="90">
        <v>15</v>
      </c>
      <c r="E16" s="92"/>
      <c r="F16" s="103"/>
      <c r="G16" s="111">
        <f t="shared" si="0"/>
        <v>0</v>
      </c>
    </row>
    <row r="17" spans="1:7" ht="43.8" thickBot="1" x14ac:dyDescent="0.3">
      <c r="A17" s="88" t="s">
        <v>43</v>
      </c>
      <c r="B17" s="89"/>
      <c r="C17" s="89" t="s">
        <v>45</v>
      </c>
      <c r="D17" s="90">
        <v>10</v>
      </c>
      <c r="E17" s="92"/>
      <c r="F17" s="103"/>
      <c r="G17" s="111">
        <f t="shared" si="0"/>
        <v>0</v>
      </c>
    </row>
    <row r="18" spans="1:7" ht="22.2" thickBot="1" x14ac:dyDescent="0.3">
      <c r="A18" s="93" t="s">
        <v>46</v>
      </c>
      <c r="B18" s="89"/>
      <c r="C18" s="89" t="s">
        <v>47</v>
      </c>
      <c r="D18" s="94" t="s">
        <v>48</v>
      </c>
      <c r="E18" s="92"/>
      <c r="F18" s="103">
        <v>0</v>
      </c>
      <c r="G18" s="111">
        <f>IF(F18*5&gt;10,10,F18*5)</f>
        <v>0</v>
      </c>
    </row>
    <row r="19" spans="1:7" ht="21.6" thickBot="1" x14ac:dyDescent="0.3">
      <c r="A19" s="95" t="s">
        <v>49</v>
      </c>
      <c r="B19" s="89"/>
      <c r="C19" s="89" t="s">
        <v>51</v>
      </c>
      <c r="D19" s="90">
        <v>25</v>
      </c>
      <c r="E19" s="92" t="s">
        <v>52</v>
      </c>
      <c r="F19" s="103">
        <v>0</v>
      </c>
      <c r="G19" s="111">
        <f t="shared" si="0"/>
        <v>0</v>
      </c>
    </row>
    <row r="20" spans="1:7" ht="21.6" thickBot="1" x14ac:dyDescent="0.3">
      <c r="A20" s="96" t="s">
        <v>50</v>
      </c>
      <c r="B20" s="89"/>
      <c r="C20" s="89" t="s">
        <v>53</v>
      </c>
      <c r="D20" s="90">
        <v>10</v>
      </c>
      <c r="E20" s="92" t="s">
        <v>52</v>
      </c>
      <c r="F20" s="103">
        <v>0</v>
      </c>
      <c r="G20" s="111">
        <f t="shared" si="0"/>
        <v>0</v>
      </c>
    </row>
    <row r="21" spans="1:7" ht="21.6" thickBot="1" x14ac:dyDescent="0.3">
      <c r="A21" s="95" t="s">
        <v>54</v>
      </c>
      <c r="B21" s="89"/>
      <c r="C21" s="89" t="s">
        <v>51</v>
      </c>
      <c r="D21" s="90">
        <v>10</v>
      </c>
      <c r="E21" s="92" t="s">
        <v>52</v>
      </c>
      <c r="F21" s="103">
        <v>0</v>
      </c>
      <c r="G21" s="111">
        <f t="shared" si="0"/>
        <v>0</v>
      </c>
    </row>
    <row r="22" spans="1:7" ht="21.6" thickBot="1" x14ac:dyDescent="0.3">
      <c r="A22" s="96" t="s">
        <v>55</v>
      </c>
      <c r="B22" s="89"/>
      <c r="C22" s="89" t="s">
        <v>53</v>
      </c>
      <c r="D22" s="90">
        <v>5</v>
      </c>
      <c r="E22" s="92" t="s">
        <v>52</v>
      </c>
      <c r="F22" s="103"/>
      <c r="G22" s="111">
        <f t="shared" si="0"/>
        <v>0</v>
      </c>
    </row>
    <row r="23" spans="1:7" ht="28.2" thickBot="1" x14ac:dyDescent="0.3">
      <c r="A23" s="95" t="s">
        <v>56</v>
      </c>
      <c r="B23" s="89"/>
      <c r="C23" s="89" t="s">
        <v>58</v>
      </c>
      <c r="D23" s="89" t="s">
        <v>59</v>
      </c>
      <c r="E23" s="92"/>
      <c r="F23" s="103">
        <v>0</v>
      </c>
      <c r="G23" s="111">
        <f>IF(F23*1&gt;5,5,F23*1)</f>
        <v>0</v>
      </c>
    </row>
    <row r="24" spans="1:7" ht="28.2" thickBot="1" x14ac:dyDescent="0.3">
      <c r="A24" s="97" t="s">
        <v>57</v>
      </c>
      <c r="B24" s="89"/>
      <c r="C24" s="89" t="s">
        <v>60</v>
      </c>
      <c r="D24" s="89" t="s">
        <v>61</v>
      </c>
      <c r="E24" s="92"/>
      <c r="F24" s="103">
        <v>0</v>
      </c>
      <c r="G24" s="111">
        <f>IF(F24*2&gt;6,6,F24*2)</f>
        <v>0</v>
      </c>
    </row>
    <row r="25" spans="1:7" ht="21.6" thickBot="1" x14ac:dyDescent="0.3">
      <c r="A25" s="132" t="s">
        <v>62</v>
      </c>
      <c r="B25" s="89"/>
      <c r="C25" s="89" t="s">
        <v>63</v>
      </c>
      <c r="D25" s="90">
        <v>6</v>
      </c>
      <c r="E25" s="92"/>
      <c r="F25" s="103">
        <v>0</v>
      </c>
      <c r="G25" s="111">
        <f t="shared" ref="G25:G27" si="1">D25*F25</f>
        <v>0</v>
      </c>
    </row>
    <row r="26" spans="1:7" ht="21.6" thickBot="1" x14ac:dyDescent="0.3">
      <c r="A26" s="140"/>
      <c r="B26" s="89"/>
      <c r="C26" s="89" t="s">
        <v>64</v>
      </c>
      <c r="D26" s="90">
        <v>8</v>
      </c>
      <c r="E26" s="92"/>
      <c r="F26" s="103">
        <v>0</v>
      </c>
      <c r="G26" s="111">
        <f t="shared" si="1"/>
        <v>0</v>
      </c>
    </row>
    <row r="27" spans="1:7" ht="21.6" thickBot="1" x14ac:dyDescent="0.3">
      <c r="A27" s="151"/>
      <c r="B27" s="98"/>
      <c r="C27" s="98" t="s">
        <v>65</v>
      </c>
      <c r="D27" s="99">
        <v>10</v>
      </c>
      <c r="E27" s="100"/>
      <c r="F27" s="104">
        <v>0</v>
      </c>
      <c r="G27" s="111">
        <f t="shared" si="1"/>
        <v>0</v>
      </c>
    </row>
    <row r="28" spans="1:7" ht="21.6" thickTop="1" thickBot="1" x14ac:dyDescent="0.3">
      <c r="A28" s="105" t="s">
        <v>68</v>
      </c>
      <c r="B28" s="89"/>
      <c r="C28" s="89" t="s">
        <v>69</v>
      </c>
      <c r="D28" s="89" t="s">
        <v>70</v>
      </c>
      <c r="E28" s="91"/>
      <c r="F28" s="91">
        <v>0</v>
      </c>
      <c r="G28" s="111">
        <f>IF(F28*2&gt;10,10,F28*2)</f>
        <v>0</v>
      </c>
    </row>
    <row r="29" spans="1:7" ht="21" thickBot="1" x14ac:dyDescent="0.3">
      <c r="A29" s="105" t="s">
        <v>71</v>
      </c>
      <c r="B29" s="89"/>
      <c r="C29" s="89" t="s">
        <v>72</v>
      </c>
      <c r="D29" s="89" t="s">
        <v>70</v>
      </c>
      <c r="E29" s="91"/>
      <c r="F29" s="91">
        <v>0</v>
      </c>
      <c r="G29" s="111">
        <f>IF(F29*2&gt;10,10,F29*2)</f>
        <v>0</v>
      </c>
    </row>
    <row r="30" spans="1:7" ht="21.6" thickBot="1" x14ac:dyDescent="0.3">
      <c r="A30" s="105" t="s">
        <v>73</v>
      </c>
      <c r="B30" s="89"/>
      <c r="C30" s="89"/>
      <c r="D30" s="90">
        <v>15</v>
      </c>
      <c r="E30" s="92"/>
      <c r="F30" s="91">
        <v>0</v>
      </c>
      <c r="G30" s="111">
        <f t="shared" ref="G30:G31" si="2">IF(F30*D30&gt;D30,D30,F30*D30)</f>
        <v>0</v>
      </c>
    </row>
    <row r="31" spans="1:7" ht="21.6" thickBot="1" x14ac:dyDescent="0.3">
      <c r="A31" s="105" t="s">
        <v>74</v>
      </c>
      <c r="B31" s="89"/>
      <c r="C31" s="89"/>
      <c r="D31" s="90">
        <v>10</v>
      </c>
      <c r="E31" s="92"/>
      <c r="F31" s="91">
        <v>0</v>
      </c>
      <c r="G31" s="111">
        <f t="shared" si="2"/>
        <v>0</v>
      </c>
    </row>
    <row r="32" spans="1:7" ht="21.6" thickBot="1" x14ac:dyDescent="0.3">
      <c r="A32" s="105" t="s">
        <v>75</v>
      </c>
      <c r="B32" s="89"/>
      <c r="C32" s="89"/>
      <c r="D32" s="90">
        <v>5</v>
      </c>
      <c r="E32" s="91"/>
      <c r="F32" s="91">
        <v>0</v>
      </c>
      <c r="G32" s="111">
        <f t="shared" ref="G32:G33" si="3">D32*F32</f>
        <v>0</v>
      </c>
    </row>
    <row r="33" spans="1:7" ht="21.6" thickBot="1" x14ac:dyDescent="0.3">
      <c r="A33" s="105" t="s">
        <v>76</v>
      </c>
      <c r="B33" s="89"/>
      <c r="C33" s="89"/>
      <c r="D33" s="90">
        <v>3</v>
      </c>
      <c r="E33" s="92"/>
      <c r="F33" s="91"/>
      <c r="G33" s="111">
        <f t="shared" si="3"/>
        <v>0</v>
      </c>
    </row>
    <row r="34" spans="1:7" ht="21.6" thickBot="1" x14ac:dyDescent="0.3">
      <c r="A34" s="105" t="s">
        <v>77</v>
      </c>
      <c r="B34" s="89"/>
      <c r="C34" s="89" t="s">
        <v>78</v>
      </c>
      <c r="D34" s="90" t="s">
        <v>70</v>
      </c>
      <c r="E34" s="92"/>
      <c r="F34" s="91">
        <v>0</v>
      </c>
      <c r="G34" s="111">
        <f>IF(F34*2&gt;10,10,F34*2)</f>
        <v>0</v>
      </c>
    </row>
    <row r="35" spans="1:7" ht="21" thickBot="1" x14ac:dyDescent="0.3">
      <c r="A35" s="105" t="s">
        <v>79</v>
      </c>
      <c r="B35" s="89"/>
      <c r="C35" s="89" t="s">
        <v>80</v>
      </c>
      <c r="D35" s="90" t="s">
        <v>70</v>
      </c>
      <c r="E35" s="92"/>
      <c r="F35" s="91">
        <v>0</v>
      </c>
      <c r="G35" s="111">
        <f>IF(F35*1&gt;10,10,F35*1)</f>
        <v>0</v>
      </c>
    </row>
    <row r="36" spans="1:7" ht="21.6" thickBot="1" x14ac:dyDescent="0.3">
      <c r="A36" s="132" t="s">
        <v>81</v>
      </c>
      <c r="B36" s="141"/>
      <c r="C36" s="143" t="s">
        <v>82</v>
      </c>
      <c r="D36" s="90" t="s">
        <v>83</v>
      </c>
      <c r="E36" s="92" t="s">
        <v>52</v>
      </c>
      <c r="F36" s="91">
        <v>0</v>
      </c>
      <c r="G36" s="111">
        <f>IF(F36*5&gt;5,5,F36*5)</f>
        <v>0</v>
      </c>
    </row>
    <row r="37" spans="1:7" ht="21.6" thickBot="1" x14ac:dyDescent="0.3">
      <c r="A37" s="140"/>
      <c r="B37" s="142"/>
      <c r="C37" s="144"/>
      <c r="D37" s="90" t="s">
        <v>84</v>
      </c>
      <c r="E37" s="92" t="s">
        <v>52</v>
      </c>
      <c r="F37" s="91">
        <v>0</v>
      </c>
      <c r="G37" s="111">
        <f>IF(F37*5&gt;10,10,F37*5)</f>
        <v>0</v>
      </c>
    </row>
    <row r="38" spans="1:7" ht="21.6" thickBot="1" x14ac:dyDescent="0.3">
      <c r="A38" s="140"/>
      <c r="B38" s="141"/>
      <c r="C38" s="143" t="s">
        <v>85</v>
      </c>
      <c r="D38" s="90" t="s">
        <v>86</v>
      </c>
      <c r="E38" s="92" t="s">
        <v>52</v>
      </c>
      <c r="F38" s="91">
        <v>0</v>
      </c>
      <c r="G38" s="111">
        <f>IF(F38*10&gt;10,10,F38*10)</f>
        <v>0</v>
      </c>
    </row>
    <row r="39" spans="1:7" ht="21.6" thickBot="1" x14ac:dyDescent="0.3">
      <c r="A39" s="133"/>
      <c r="B39" s="135"/>
      <c r="C39" s="145"/>
      <c r="D39" s="90" t="s">
        <v>87</v>
      </c>
      <c r="E39" s="92" t="s">
        <v>52</v>
      </c>
      <c r="F39" s="91">
        <v>0</v>
      </c>
      <c r="G39" s="111">
        <f>IF(F39*10&gt;20,20,F39*20)</f>
        <v>0</v>
      </c>
    </row>
    <row r="40" spans="1:7" ht="28.2" thickBot="1" x14ac:dyDescent="0.3">
      <c r="A40" s="105" t="s">
        <v>88</v>
      </c>
      <c r="B40" s="106"/>
      <c r="C40" s="106" t="s">
        <v>89</v>
      </c>
      <c r="D40" s="90" t="s">
        <v>90</v>
      </c>
      <c r="E40" s="91"/>
      <c r="F40" s="91">
        <v>0</v>
      </c>
      <c r="G40" s="111">
        <f>IF(F40*2&gt;10,10,F40*2)</f>
        <v>0</v>
      </c>
    </row>
    <row r="41" spans="1:7" ht="21" thickBot="1" x14ac:dyDescent="0.3">
      <c r="A41" s="105" t="s">
        <v>91</v>
      </c>
      <c r="B41" s="106"/>
      <c r="C41" s="106" t="s">
        <v>69</v>
      </c>
      <c r="D41" s="90" t="s">
        <v>90</v>
      </c>
      <c r="E41" s="91"/>
      <c r="F41" s="91">
        <v>0</v>
      </c>
      <c r="G41" s="111">
        <f>IF(F41*2&gt;10,10,F41*2)</f>
        <v>0</v>
      </c>
    </row>
    <row r="42" spans="1:7" ht="21.6" thickBot="1" x14ac:dyDescent="0.3">
      <c r="A42" s="105" t="s">
        <v>92</v>
      </c>
      <c r="B42" s="106"/>
      <c r="C42" s="106" t="s">
        <v>93</v>
      </c>
      <c r="D42" s="90" t="s">
        <v>90</v>
      </c>
      <c r="E42" s="92"/>
      <c r="F42" s="91"/>
      <c r="G42" s="111">
        <f>IF(F42*5&gt;10,10,F42*5)</f>
        <v>0</v>
      </c>
    </row>
    <row r="43" spans="1:7" ht="21.6" thickBot="1" x14ac:dyDescent="0.3">
      <c r="A43" s="105" t="s">
        <v>94</v>
      </c>
      <c r="B43" s="106"/>
      <c r="C43" s="106" t="s">
        <v>95</v>
      </c>
      <c r="D43" s="90" t="s">
        <v>90</v>
      </c>
      <c r="E43" s="92"/>
      <c r="F43" s="91"/>
      <c r="G43" s="111">
        <f>IF(F43*5&gt;10,10,F43*5)</f>
        <v>0</v>
      </c>
    </row>
    <row r="44" spans="1:7" ht="21.6" thickBot="1" x14ac:dyDescent="0.3">
      <c r="A44" s="132" t="s">
        <v>96</v>
      </c>
      <c r="B44" s="134"/>
      <c r="C44" s="89" t="s">
        <v>97</v>
      </c>
      <c r="D44" s="136" t="s">
        <v>90</v>
      </c>
      <c r="E44" s="92" t="s">
        <v>52</v>
      </c>
      <c r="F44" s="91"/>
      <c r="G44" s="111">
        <f>IF(F44*5&gt;5,5,F44*5)</f>
        <v>0</v>
      </c>
    </row>
    <row r="45" spans="1:7" ht="21.6" thickBot="1" x14ac:dyDescent="0.3">
      <c r="A45" s="133"/>
      <c r="B45" s="135"/>
      <c r="C45" s="89" t="s">
        <v>98</v>
      </c>
      <c r="D45" s="137"/>
      <c r="E45" s="92"/>
      <c r="F45" s="91"/>
      <c r="G45" s="111">
        <f>IF(F45*5&gt;10,10,F45*5)</f>
        <v>0</v>
      </c>
    </row>
    <row r="46" spans="1:7" ht="55.8" thickBot="1" x14ac:dyDescent="0.3">
      <c r="A46" s="107" t="s">
        <v>99</v>
      </c>
      <c r="B46" s="98"/>
      <c r="C46" s="98" t="s">
        <v>100</v>
      </c>
      <c r="D46" s="99" t="s">
        <v>101</v>
      </c>
      <c r="E46" s="100"/>
      <c r="F46" s="91">
        <v>0</v>
      </c>
      <c r="G46" s="112">
        <f>F46*1</f>
        <v>0</v>
      </c>
    </row>
    <row r="47" spans="1:7" ht="34.200000000000003" thickTop="1" thickBot="1" x14ac:dyDescent="0.3">
      <c r="A47" s="108" t="s">
        <v>102</v>
      </c>
      <c r="B47" s="109"/>
      <c r="C47" s="138">
        <f>SUM(G2:G46)</f>
        <v>0</v>
      </c>
      <c r="D47" s="139"/>
      <c r="E47" s="139"/>
      <c r="F47" s="139"/>
      <c r="G47" s="110"/>
    </row>
    <row r="48" spans="1:7" ht="14.4" thickTop="1" x14ac:dyDescent="0.25"/>
  </sheetData>
  <mergeCells count="14">
    <mergeCell ref="B1:C1"/>
    <mergeCell ref="B2:B5"/>
    <mergeCell ref="B6:B9"/>
    <mergeCell ref="B10:B13"/>
    <mergeCell ref="A25:A27"/>
    <mergeCell ref="A44:A45"/>
    <mergeCell ref="B44:B45"/>
    <mergeCell ref="D44:D45"/>
    <mergeCell ref="C47:F47"/>
    <mergeCell ref="A36:A39"/>
    <mergeCell ref="B36:B37"/>
    <mergeCell ref="C36:C37"/>
    <mergeCell ref="B38:B39"/>
    <mergeCell ref="C38:C39"/>
  </mergeCells>
  <conditionalFormatting sqref="G2:G46">
    <cfRule type="cellIs" dxfId="0" priority="1" operator="greaterThan">
      <formula>0</formula>
    </cfRule>
  </conditionalFormatting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الجدول رقم 1</vt:lpstr>
      <vt:lpstr>الجدول رقم 2</vt:lpstr>
    </vt:vector>
  </TitlesOfParts>
  <Company>Enjoy My Fine Releases.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e1</dc:creator>
  <cp:lastModifiedBy>SamPc</cp:lastModifiedBy>
  <dcterms:created xsi:type="dcterms:W3CDTF">2017-12-07T18:45:21Z</dcterms:created>
  <dcterms:modified xsi:type="dcterms:W3CDTF">2022-09-19T20:38:36Z</dcterms:modified>
</cp:coreProperties>
</file>